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ng Range Planning\Housing&amp;Economic Dev\Action Plan\Action Plan 2022\5 BOS - Draft Funding Recommendations\"/>
    </mc:Choice>
  </mc:AlternateContent>
  <xr:revisionPtr revIDLastSave="0" documentId="13_ncr:1_{A31DB110-8F96-4FDA-9AC1-9CAB68C897EF}" xr6:coauthVersionLast="47" xr6:coauthVersionMax="47" xr10:uidLastSave="{00000000-0000-0000-0000-000000000000}"/>
  <bookViews>
    <workbookView xWindow="-110" yWindow="-110" windowWidth="34620" windowHeight="14020" xr2:uid="{ED8908E4-2BD4-46DE-A279-FDC43C174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K37" i="1" l="1"/>
  <c r="J37" i="1"/>
  <c r="H37" i="1"/>
  <c r="I37" i="1"/>
  <c r="C33" i="1" l="1"/>
  <c r="D33" i="1"/>
  <c r="E33" i="1"/>
  <c r="F33" i="1"/>
  <c r="G33" i="1"/>
  <c r="H33" i="1"/>
  <c r="B33" i="1"/>
  <c r="I33" i="1" l="1"/>
  <c r="K33" i="1"/>
  <c r="K29" i="1"/>
  <c r="I29" i="1"/>
  <c r="J29" i="1"/>
  <c r="K19" i="1"/>
  <c r="C29" i="1"/>
  <c r="I19" i="1"/>
  <c r="H29" i="1"/>
  <c r="K8" i="1"/>
  <c r="L8" i="1"/>
  <c r="M8" i="1"/>
  <c r="B8" i="1"/>
  <c r="C8" i="1"/>
  <c r="D8" i="1"/>
  <c r="E8" i="1"/>
  <c r="F8" i="1"/>
  <c r="G8" i="1"/>
  <c r="H8" i="1"/>
  <c r="I8" i="1"/>
  <c r="J8" i="1"/>
  <c r="M33" i="1"/>
  <c r="L33" i="1"/>
  <c r="J33" i="1"/>
  <c r="M29" i="1"/>
  <c r="L29" i="1"/>
  <c r="G29" i="1"/>
  <c r="F29" i="1"/>
  <c r="E29" i="1"/>
  <c r="D29" i="1"/>
  <c r="B29" i="1"/>
  <c r="M19" i="1"/>
  <c r="L19" i="1"/>
  <c r="J19" i="1"/>
  <c r="H19" i="1"/>
  <c r="G19" i="1"/>
  <c r="F19" i="1"/>
  <c r="E19" i="1"/>
  <c r="D19" i="1"/>
  <c r="C19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tc={DE1D1A93-7549-42D2-ACA4-31D8F13ED9C5}</author>
  </authors>
  <commentList>
    <comment ref="H35" authorId="0" shapeId="0" xr:uid="{DE1D1A93-7549-42D2-ACA4-31D8F13ED9C5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updated to reflect 15k to HMIS</t>
      </text>
    </comment>
  </commentList>
</comments>
</file>

<file path=xl/sharedStrings.xml><?xml version="1.0" encoding="utf-8"?>
<sst xmlns="http://schemas.openxmlformats.org/spreadsheetml/2006/main" count="70" uniqueCount="46">
  <si>
    <t>CDBG</t>
  </si>
  <si>
    <t>HOME</t>
  </si>
  <si>
    <t>ESG</t>
  </si>
  <si>
    <t>Title 29</t>
  </si>
  <si>
    <t>PLHA</t>
  </si>
  <si>
    <t>Arroyo Grande</t>
  </si>
  <si>
    <t xml:space="preserve">Atascadero </t>
  </si>
  <si>
    <t>Morro Bay</t>
  </si>
  <si>
    <t>Paso Robles</t>
  </si>
  <si>
    <t>Pismo Beach</t>
  </si>
  <si>
    <t>San Luis Obispo</t>
  </si>
  <si>
    <t>Co. of San Luis Obispo</t>
  </si>
  <si>
    <t>Housing</t>
  </si>
  <si>
    <t>Public Services</t>
  </si>
  <si>
    <t>General Fund Support</t>
  </si>
  <si>
    <t>40 Prado (CAPSLO)</t>
  </si>
  <si>
    <t>Homeless Prevention, Rapid Re-Housing, Subsistence payments, outreach (5CHC)</t>
  </si>
  <si>
    <r>
      <t xml:space="preserve">General Fund </t>
    </r>
    <r>
      <rPr>
        <b/>
        <sz val="8"/>
        <color rgb="FF000000"/>
        <rFont val="Garamond"/>
        <family val="1"/>
      </rPr>
      <t>Support</t>
    </r>
  </si>
  <si>
    <t>Public Facilities</t>
  </si>
  <si>
    <t>Capacity Building</t>
  </si>
  <si>
    <t>Homeless Management Information Systems (HMIS)</t>
  </si>
  <si>
    <t>Administration (Jurisdiction retains)</t>
  </si>
  <si>
    <r>
      <t xml:space="preserve">Cities Admin share to the County </t>
    </r>
    <r>
      <rPr>
        <i/>
        <sz val="9"/>
        <rFont val="Garamond"/>
        <family val="1"/>
      </rPr>
      <t xml:space="preserve">(Share added to County’s total) </t>
    </r>
  </si>
  <si>
    <t>Olmeda Transitional Housing (FCN)</t>
  </si>
  <si>
    <t>Cambria Pines (PSHH)</t>
  </si>
  <si>
    <t>Del Rio Ridge (PSHH)</t>
  </si>
  <si>
    <t>AG Affordable Housing (HASLO)</t>
  </si>
  <si>
    <t>Pismo Beach Affordable Senior Housing (HASLO)</t>
  </si>
  <si>
    <t>Supportive Housing (PSHH)</t>
  </si>
  <si>
    <t>(CAPSLO)(ECHO)(5CHC)</t>
  </si>
  <si>
    <t>Emergency Assistance (Lumina)</t>
  </si>
  <si>
    <t>HOME-ARP</t>
  </si>
  <si>
    <t>Small Business TA (MCSC)</t>
  </si>
  <si>
    <t>County Admin Totals</t>
  </si>
  <si>
    <t>Administration</t>
  </si>
  <si>
    <t>2022 Action Plan Projects
Draft Recommendations</t>
  </si>
  <si>
    <t>Youth Activities Scholarship (Atascadero Community Services Foundation)</t>
  </si>
  <si>
    <t>Homeless Shelter (ECHO)</t>
  </si>
  <si>
    <t>Adult Day Center (CAPSLO)</t>
  </si>
  <si>
    <t>Water Res Rehab Project (OCSD)</t>
  </si>
  <si>
    <t xml:space="preserve">Santa Rosa Barrier Removal (Atascadero)                                 </t>
  </si>
  <si>
    <t>Housing and PF Project (SLO)</t>
  </si>
  <si>
    <t>Barrier Removal Project (Pismo)</t>
  </si>
  <si>
    <t>Curb Ramp and Sidewalk Improvement Project (AG)</t>
  </si>
  <si>
    <t>17th Street Pedestrain Improvements (Paso Robles)</t>
  </si>
  <si>
    <t>Planning &amp; Capacity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</si>
</sst>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Garamond"/>
      <family val="1"/>
    </font>
    <font>
      <b/>
      <sz val="9"/>
      <name val="Garamond"/>
      <family val="1"/>
    </font>
    <font>
      <b/>
      <sz val="9"/>
      <color rgb="FF000000"/>
      <name val="Garamond"/>
      <family val="1"/>
    </font>
    <font>
      <sz val="9"/>
      <name val="Garamond"/>
      <family val="1"/>
    </font>
    <font>
      <sz val="9"/>
      <color theme="1"/>
      <name val="Garamond"/>
      <family val="1"/>
    </font>
    <font>
      <sz val="9"/>
      <color rgb="FF000000"/>
      <name val="Garamond"/>
      <family val="1"/>
    </font>
    <font>
      <b/>
      <sz val="9"/>
      <color theme="1"/>
      <name val="Garamond"/>
      <family val="1"/>
    </font>
    <font>
      <b/>
      <sz val="8"/>
      <color rgb="FF000000"/>
      <name val="Garamond"/>
      <family val="1"/>
    </font>
    <font>
      <i/>
      <sz val="9"/>
      <name val="Garamond"/>
      <family val="1"/>
    </font>
    <font>
      <sz val="12"/>
      <name val="Garamond"/>
      <family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7" xfId="0" applyBorder="1"/>
    <xf numFmtId="0" fontId="6" fillId="0" borderId="0" xfId="0" applyFont="1" applyAlignment="1">
      <alignment vertical="center"/>
    </xf>
    <xf numFmtId="164" fontId="0" fillId="0" borderId="0" xfId="0" applyNumberFormat="1"/>
    <xf numFmtId="6" fontId="4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/>
    <xf numFmtId="165" fontId="8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/>
    <xf numFmtId="165" fontId="9" fillId="0" borderId="12" xfId="0" applyNumberFormat="1" applyFont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vertical="center" wrapText="1"/>
    </xf>
    <xf numFmtId="165" fontId="6" fillId="0" borderId="5" xfId="0" applyNumberFormat="1" applyFont="1" applyBorder="1" applyAlignment="1">
      <alignment vertical="center" wrapText="1"/>
    </xf>
    <xf numFmtId="165" fontId="8" fillId="0" borderId="5" xfId="0" applyNumberFormat="1" applyFont="1" applyBorder="1" applyAlignment="1">
      <alignment vertical="center" wrapText="1"/>
    </xf>
    <xf numFmtId="165" fontId="0" fillId="0" borderId="5" xfId="0" applyNumberFormat="1" applyBorder="1"/>
    <xf numFmtId="165" fontId="4" fillId="0" borderId="11" xfId="0" applyNumberFormat="1" applyFont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vertical="center" wrapText="1"/>
    </xf>
    <xf numFmtId="165" fontId="8" fillId="0" borderId="6" xfId="0" applyNumberFormat="1" applyFont="1" applyBorder="1" applyAlignment="1">
      <alignment vertical="center" wrapText="1"/>
    </xf>
    <xf numFmtId="0" fontId="0" fillId="0" borderId="14" xfId="0" applyBorder="1"/>
    <xf numFmtId="165" fontId="9" fillId="0" borderId="11" xfId="0" applyNumberFormat="1" applyFont="1" applyBorder="1" applyAlignment="1">
      <alignment horizontal="center" vertical="center" wrapText="1"/>
    </xf>
    <xf numFmtId="6" fontId="9" fillId="0" borderId="0" xfId="0" applyNumberFormat="1" applyFont="1" applyBorder="1"/>
    <xf numFmtId="165" fontId="6" fillId="0" borderId="6" xfId="0" applyNumberFormat="1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4" fillId="0" borderId="1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0" fillId="0" borderId="0" xfId="0" applyNumberFormat="1" applyBorder="1"/>
    <xf numFmtId="0" fontId="0" fillId="0" borderId="0" xfId="0" applyBorder="1" applyAlignment="1"/>
    <xf numFmtId="165" fontId="4" fillId="0" borderId="17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4" fillId="0" borderId="17" xfId="1" applyNumberFormat="1" applyFont="1" applyFill="1" applyBorder="1" applyAlignment="1">
      <alignment horizontal="center" vertical="center" wrapText="1"/>
    </xf>
    <xf numFmtId="165" fontId="9" fillId="0" borderId="1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rlee Hopkins" id="{8C3474E0-1DF4-4DDF-A233-DF4D1E33B275}" userId="S::hhopkins@co.slo.ca.us::a3a35dfe-9cdf-4084-aa79-a5514867f0f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5" dT="2021-12-22T19:11:50.43" personId="{8C3474E0-1DF4-4DDF-A233-DF4D1E33B275}" id="{DE1D1A93-7549-42D2-ACA4-31D8F13ED9C5}">
    <text>was updated to reflect 15k to HMIS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3DDE-DE0D-4D7B-A3C5-E8A7DF4751CA}">
  <sheetPr>
    <pageSetUpPr fitToPage="1"/>
  </sheetPr>
  <dimension ref="A1:V38"/>
  <sheetViews>
    <sheetView tabSelected="1" topLeftCell="A10" zoomScale="85" zoomScaleNormal="85" workbookViewId="0">
      <selection activeCell="T32" sqref="T32"/>
    </sheetView>
  </sheetViews>
  <sheetFormatPr defaultRowHeight="14.5" x14ac:dyDescent="0.35"/>
  <cols>
    <col min="1" max="1" width="32.453125" bestFit="1" customWidth="1"/>
    <col min="3" max="3" width="11" bestFit="1" customWidth="1"/>
    <col min="5" max="5" width="9.26953125" bestFit="1" customWidth="1"/>
    <col min="7" max="8" width="9.453125" bestFit="1" customWidth="1"/>
    <col min="9" max="9" width="9.26953125" bestFit="1" customWidth="1"/>
    <col min="10" max="10" width="9.453125" customWidth="1"/>
    <col min="11" max="11" width="10.54296875" customWidth="1"/>
    <col min="12" max="12" width="14" customWidth="1"/>
    <col min="13" max="13" width="9.26953125" bestFit="1" customWidth="1"/>
  </cols>
  <sheetData>
    <row r="1" spans="1:14" ht="31" x14ac:dyDescent="0.35">
      <c r="A1" s="60" t="s">
        <v>35</v>
      </c>
      <c r="B1" s="1"/>
      <c r="C1" s="1"/>
      <c r="D1" s="1"/>
      <c r="E1" s="1" t="s">
        <v>0</v>
      </c>
      <c r="F1" s="1"/>
      <c r="G1" s="1"/>
      <c r="H1" s="2"/>
      <c r="I1" s="62" t="s">
        <v>2</v>
      </c>
      <c r="J1" s="62" t="s">
        <v>1</v>
      </c>
      <c r="K1" s="62" t="s">
        <v>31</v>
      </c>
      <c r="L1" s="63" t="s">
        <v>3</v>
      </c>
      <c r="M1" s="63" t="s">
        <v>4</v>
      </c>
      <c r="N1" s="51"/>
    </row>
    <row r="2" spans="1:14" ht="24" x14ac:dyDescent="0.35">
      <c r="A2" s="59" t="s">
        <v>12</v>
      </c>
      <c r="B2" s="3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62"/>
      <c r="J2" s="62"/>
      <c r="K2" s="62"/>
      <c r="L2" s="63"/>
      <c r="M2" s="63"/>
      <c r="N2" s="51"/>
    </row>
    <row r="3" spans="1:14" x14ac:dyDescent="0.35">
      <c r="A3" s="5" t="s">
        <v>23</v>
      </c>
      <c r="B3" s="14"/>
      <c r="C3" s="15"/>
      <c r="D3" s="15"/>
      <c r="E3" s="15"/>
      <c r="F3" s="15"/>
      <c r="G3" s="16"/>
      <c r="H3" s="15"/>
      <c r="I3" s="14"/>
      <c r="J3" s="14"/>
      <c r="K3" s="14">
        <v>44210</v>
      </c>
      <c r="L3" s="17"/>
      <c r="M3" s="17">
        <v>155789.68</v>
      </c>
    </row>
    <row r="4" spans="1:14" x14ac:dyDescent="0.35">
      <c r="A4" s="5" t="s">
        <v>24</v>
      </c>
      <c r="B4" s="14"/>
      <c r="C4" s="15"/>
      <c r="D4" s="15"/>
      <c r="E4" s="15"/>
      <c r="F4" s="15"/>
      <c r="G4" s="15"/>
      <c r="H4" s="19"/>
      <c r="I4" s="14"/>
      <c r="J4" s="14">
        <v>545449.80000000005</v>
      </c>
      <c r="K4" s="14">
        <v>1025000</v>
      </c>
      <c r="L4" s="17"/>
      <c r="M4" s="17"/>
    </row>
    <row r="5" spans="1:14" x14ac:dyDescent="0.35">
      <c r="A5" s="5" t="s">
        <v>25</v>
      </c>
      <c r="B5" s="14"/>
      <c r="C5" s="15"/>
      <c r="D5" s="15"/>
      <c r="E5" s="15"/>
      <c r="F5" s="15"/>
      <c r="G5" s="15"/>
      <c r="H5" s="19">
        <v>139465</v>
      </c>
      <c r="I5" s="50"/>
      <c r="J5" s="14"/>
      <c r="K5" s="14">
        <v>690000</v>
      </c>
      <c r="L5" s="14">
        <v>229700</v>
      </c>
      <c r="M5" s="17"/>
    </row>
    <row r="6" spans="1:14" x14ac:dyDescent="0.35">
      <c r="A6" s="5" t="s">
        <v>26</v>
      </c>
      <c r="B6" s="14"/>
      <c r="C6" s="15"/>
      <c r="D6" s="18"/>
      <c r="E6" s="15"/>
      <c r="F6" s="15"/>
      <c r="G6" s="20"/>
      <c r="H6" s="19"/>
      <c r="I6" s="14"/>
      <c r="J6" s="14"/>
      <c r="K6" s="14"/>
      <c r="L6" s="17">
        <v>54274</v>
      </c>
      <c r="M6" s="17"/>
    </row>
    <row r="7" spans="1:14" ht="24.5" thickBot="1" x14ac:dyDescent="0.4">
      <c r="A7" s="7" t="s">
        <v>27</v>
      </c>
      <c r="B7" s="22"/>
      <c r="C7" s="32"/>
      <c r="D7" s="32"/>
      <c r="E7" s="32"/>
      <c r="F7" s="32"/>
      <c r="G7" s="47"/>
      <c r="H7" s="32"/>
      <c r="I7" s="48"/>
      <c r="J7" s="22">
        <v>249000</v>
      </c>
      <c r="K7" s="22">
        <v>345000</v>
      </c>
      <c r="L7" s="33">
        <v>250987</v>
      </c>
      <c r="M7" s="33"/>
    </row>
    <row r="8" spans="1:14" ht="15" thickBot="1" x14ac:dyDescent="0.4">
      <c r="A8" s="57"/>
      <c r="B8" s="34">
        <f t="shared" ref="B8:J8" si="0">SUM(B3:B7)</f>
        <v>0</v>
      </c>
      <c r="C8" s="34">
        <f t="shared" si="0"/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139465</v>
      </c>
      <c r="I8" s="34">
        <f t="shared" si="0"/>
        <v>0</v>
      </c>
      <c r="J8" s="34">
        <f t="shared" si="0"/>
        <v>794449.8</v>
      </c>
      <c r="K8" s="34">
        <f t="shared" ref="K8:M8" si="1">SUM(K3:K7)</f>
        <v>2104210</v>
      </c>
      <c r="L8" s="34">
        <f t="shared" si="1"/>
        <v>534961</v>
      </c>
      <c r="M8" s="30">
        <f t="shared" si="1"/>
        <v>155789.68</v>
      </c>
    </row>
    <row r="9" spans="1:14" x14ac:dyDescent="0.35">
      <c r="A9" s="65" t="s">
        <v>13</v>
      </c>
      <c r="B9" s="64" t="s">
        <v>0</v>
      </c>
      <c r="C9" s="64"/>
      <c r="D9" s="64"/>
      <c r="E9" s="64"/>
      <c r="F9" s="64"/>
      <c r="G9" s="64"/>
      <c r="H9" s="64"/>
      <c r="I9" s="67" t="s">
        <v>2</v>
      </c>
      <c r="J9" s="67" t="s">
        <v>1</v>
      </c>
      <c r="K9" s="67" t="s">
        <v>31</v>
      </c>
      <c r="L9" s="69" t="s">
        <v>14</v>
      </c>
      <c r="M9" s="69" t="s">
        <v>4</v>
      </c>
    </row>
    <row r="10" spans="1:14" ht="24" x14ac:dyDescent="0.35">
      <c r="A10" s="66"/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68"/>
      <c r="J10" s="68"/>
      <c r="K10" s="68"/>
      <c r="L10" s="70"/>
      <c r="M10" s="70"/>
    </row>
    <row r="11" spans="1:14" x14ac:dyDescent="0.35">
      <c r="A11" s="5" t="s">
        <v>15</v>
      </c>
      <c r="B11" s="14"/>
      <c r="C11" s="15"/>
      <c r="D11" s="15"/>
      <c r="E11" s="15"/>
      <c r="F11" s="15"/>
      <c r="G11" s="15">
        <v>74132</v>
      </c>
      <c r="H11" s="15">
        <v>44383.14</v>
      </c>
      <c r="I11" s="14">
        <v>85246.34</v>
      </c>
      <c r="J11" s="14"/>
      <c r="K11" s="14"/>
      <c r="L11" s="21">
        <v>109598</v>
      </c>
      <c r="M11" s="21"/>
    </row>
    <row r="12" spans="1:14" x14ac:dyDescent="0.35">
      <c r="A12" s="5" t="s">
        <v>38</v>
      </c>
      <c r="B12" s="14"/>
      <c r="C12" s="15"/>
      <c r="D12" s="15"/>
      <c r="E12" s="15">
        <v>13495</v>
      </c>
      <c r="F12" s="15"/>
      <c r="G12" s="15"/>
      <c r="H12" s="15"/>
      <c r="I12" s="14"/>
      <c r="J12" s="14"/>
      <c r="K12" s="14"/>
      <c r="L12" s="17"/>
      <c r="M12" s="17"/>
    </row>
    <row r="13" spans="1:14" x14ac:dyDescent="0.35">
      <c r="A13" s="5" t="s">
        <v>37</v>
      </c>
      <c r="B13" s="14"/>
      <c r="C13" s="15">
        <v>8524</v>
      </c>
      <c r="D13" s="15"/>
      <c r="E13" s="15">
        <v>12095</v>
      </c>
      <c r="F13" s="15"/>
      <c r="G13" s="15"/>
      <c r="H13" s="15">
        <v>40240.69</v>
      </c>
      <c r="I13" s="14"/>
      <c r="J13" s="14"/>
      <c r="K13" s="14"/>
      <c r="L13" s="21">
        <v>76302</v>
      </c>
      <c r="M13" s="21">
        <v>125514.32</v>
      </c>
    </row>
    <row r="14" spans="1:14" ht="24" x14ac:dyDescent="0.35">
      <c r="A14" s="5" t="s">
        <v>36</v>
      </c>
      <c r="B14" s="14"/>
      <c r="C14" s="15">
        <v>11029</v>
      </c>
      <c r="D14" s="15"/>
      <c r="E14" s="15"/>
      <c r="F14" s="15"/>
      <c r="G14" s="15"/>
      <c r="H14" s="15"/>
      <c r="I14" s="14"/>
      <c r="J14" s="14"/>
      <c r="K14" s="14"/>
      <c r="L14" s="17"/>
      <c r="M14" s="17"/>
    </row>
    <row r="15" spans="1:14" ht="24" x14ac:dyDescent="0.35">
      <c r="A15" s="5" t="s">
        <v>16</v>
      </c>
      <c r="B15" s="14">
        <v>13000</v>
      </c>
      <c r="C15" s="15">
        <v>1644</v>
      </c>
      <c r="D15" s="15">
        <v>900</v>
      </c>
      <c r="E15" s="15">
        <v>3500</v>
      </c>
      <c r="F15" s="15">
        <v>5245</v>
      </c>
      <c r="G15" s="15"/>
      <c r="H15" s="15">
        <v>24003.17</v>
      </c>
      <c r="I15" s="14">
        <v>56830.89</v>
      </c>
      <c r="J15" s="14"/>
      <c r="K15" s="14"/>
      <c r="L15" s="17">
        <v>25100</v>
      </c>
      <c r="M15" s="17"/>
    </row>
    <row r="16" spans="1:14" x14ac:dyDescent="0.35">
      <c r="A16" s="5" t="s">
        <v>28</v>
      </c>
      <c r="B16" s="14"/>
      <c r="C16" s="15"/>
      <c r="D16" s="15">
        <v>7748</v>
      </c>
      <c r="E16" s="15">
        <v>6185</v>
      </c>
      <c r="F16" s="15"/>
      <c r="G16" s="15"/>
      <c r="H16" s="15"/>
      <c r="I16" s="14"/>
      <c r="J16" s="14"/>
      <c r="K16" s="14"/>
      <c r="L16" s="17"/>
      <c r="M16" s="21"/>
    </row>
    <row r="17" spans="1:22" x14ac:dyDescent="0.35">
      <c r="A17" s="5" t="s">
        <v>29</v>
      </c>
      <c r="B17" s="14"/>
      <c r="C17" s="15"/>
      <c r="D17" s="15"/>
      <c r="E17" s="15"/>
      <c r="F17" s="15"/>
      <c r="G17" s="15"/>
      <c r="H17" s="15"/>
      <c r="I17" s="14"/>
      <c r="J17" s="14"/>
      <c r="K17" s="14"/>
      <c r="L17" s="17"/>
      <c r="M17" s="21">
        <v>328957</v>
      </c>
    </row>
    <row r="18" spans="1:22" ht="15" thickBot="1" x14ac:dyDescent="0.4">
      <c r="A18" s="7" t="s">
        <v>30</v>
      </c>
      <c r="B18" s="22"/>
      <c r="C18" s="32"/>
      <c r="D18" s="32"/>
      <c r="E18" s="32"/>
      <c r="F18" s="32"/>
      <c r="G18" s="32"/>
      <c r="H18" s="32"/>
      <c r="I18" s="22"/>
      <c r="J18" s="22"/>
      <c r="K18" s="22"/>
      <c r="L18" s="33">
        <v>42000</v>
      </c>
      <c r="M18" s="23"/>
    </row>
    <row r="19" spans="1:22" ht="15" thickBot="1" x14ac:dyDescent="0.4">
      <c r="A19" s="57"/>
      <c r="B19" s="30">
        <f t="shared" ref="B19:M19" si="2">SUM(B11:B18)</f>
        <v>13000</v>
      </c>
      <c r="C19" s="30">
        <f t="shared" si="2"/>
        <v>21197</v>
      </c>
      <c r="D19" s="30">
        <f t="shared" si="2"/>
        <v>8648</v>
      </c>
      <c r="E19" s="30">
        <f t="shared" si="2"/>
        <v>35275</v>
      </c>
      <c r="F19" s="30">
        <f t="shared" si="2"/>
        <v>5245</v>
      </c>
      <c r="G19" s="30">
        <f t="shared" si="2"/>
        <v>74132</v>
      </c>
      <c r="H19" s="30">
        <f t="shared" si="2"/>
        <v>108627</v>
      </c>
      <c r="I19" s="30">
        <f t="shared" si="2"/>
        <v>142077.22999999998</v>
      </c>
      <c r="J19" s="34">
        <f t="shared" si="2"/>
        <v>0</v>
      </c>
      <c r="K19" s="34">
        <f t="shared" si="2"/>
        <v>0</v>
      </c>
      <c r="L19" s="25">
        <f t="shared" si="2"/>
        <v>253000</v>
      </c>
      <c r="M19" s="38">
        <f t="shared" si="2"/>
        <v>454471.32</v>
      </c>
      <c r="V19" s="44"/>
    </row>
    <row r="20" spans="1:22" ht="15.5" x14ac:dyDescent="0.35">
      <c r="A20" s="65" t="s">
        <v>18</v>
      </c>
      <c r="B20" s="45"/>
      <c r="C20" s="45"/>
      <c r="D20" s="45"/>
      <c r="E20" s="45" t="s">
        <v>0</v>
      </c>
      <c r="F20" s="45"/>
      <c r="G20" s="45"/>
      <c r="H20" s="46"/>
      <c r="I20" s="66" t="s">
        <v>2</v>
      </c>
      <c r="J20" s="66" t="s">
        <v>1</v>
      </c>
      <c r="K20" s="66" t="s">
        <v>31</v>
      </c>
      <c r="L20" s="70" t="s">
        <v>17</v>
      </c>
      <c r="M20" s="70" t="s">
        <v>4</v>
      </c>
      <c r="V20" s="12"/>
    </row>
    <row r="21" spans="1:22" ht="24" x14ac:dyDescent="0.35">
      <c r="A21" s="66"/>
      <c r="B21" s="6" t="s">
        <v>5</v>
      </c>
      <c r="C21" s="6" t="s">
        <v>6</v>
      </c>
      <c r="D21" s="4" t="s">
        <v>7</v>
      </c>
      <c r="E21" s="6" t="s">
        <v>8</v>
      </c>
      <c r="F21" s="6" t="s">
        <v>9</v>
      </c>
      <c r="G21" s="6" t="s">
        <v>10</v>
      </c>
      <c r="H21" s="6" t="s">
        <v>11</v>
      </c>
      <c r="I21" s="62"/>
      <c r="J21" s="62"/>
      <c r="K21" s="62"/>
      <c r="L21" s="63"/>
      <c r="M21" s="63"/>
      <c r="V21" s="12"/>
    </row>
    <row r="22" spans="1:22" ht="15.5" x14ac:dyDescent="0.35">
      <c r="A22" s="5" t="s">
        <v>39</v>
      </c>
      <c r="B22" s="15"/>
      <c r="C22" s="20"/>
      <c r="D22" s="26"/>
      <c r="E22" s="15"/>
      <c r="F22" s="14"/>
      <c r="G22" s="27"/>
      <c r="H22" s="14">
        <v>225000</v>
      </c>
      <c r="I22" s="27"/>
      <c r="J22" s="27"/>
      <c r="K22" s="27"/>
      <c r="L22" s="28"/>
      <c r="M22" s="28"/>
      <c r="V22" s="12"/>
    </row>
    <row r="23" spans="1:22" ht="15.5" x14ac:dyDescent="0.35">
      <c r="A23" s="5" t="s">
        <v>40</v>
      </c>
      <c r="B23" s="15"/>
      <c r="C23" s="31">
        <v>115499</v>
      </c>
      <c r="D23" s="26"/>
      <c r="E23" s="15"/>
      <c r="F23" s="14"/>
      <c r="G23" s="27"/>
      <c r="H23" s="14"/>
      <c r="I23" s="27"/>
      <c r="J23" s="27"/>
      <c r="K23" s="27"/>
      <c r="L23" s="28"/>
      <c r="M23" s="28"/>
      <c r="V23" s="12"/>
    </row>
    <row r="24" spans="1:22" ht="15.5" x14ac:dyDescent="0.35">
      <c r="A24" s="5" t="s">
        <v>41</v>
      </c>
      <c r="B24" s="15"/>
      <c r="C24" s="20"/>
      <c r="D24" s="26"/>
      <c r="E24" s="15"/>
      <c r="F24" s="14"/>
      <c r="G24" s="27">
        <v>385483</v>
      </c>
      <c r="H24" s="14"/>
      <c r="I24" s="27"/>
      <c r="J24" s="27"/>
      <c r="K24" s="27"/>
      <c r="L24" s="28"/>
      <c r="M24" s="28"/>
      <c r="V24" s="12"/>
    </row>
    <row r="25" spans="1:22" ht="15.5" x14ac:dyDescent="0.35">
      <c r="A25" s="5" t="s">
        <v>42</v>
      </c>
      <c r="B25" s="15"/>
      <c r="C25" s="20"/>
      <c r="D25" s="26"/>
      <c r="E25" s="15"/>
      <c r="F25" s="14">
        <v>25176</v>
      </c>
      <c r="G25" s="27"/>
      <c r="H25" s="14"/>
      <c r="I25" s="27"/>
      <c r="J25" s="27"/>
      <c r="K25" s="27"/>
      <c r="L25" s="28"/>
      <c r="M25" s="28"/>
      <c r="V25" s="12"/>
    </row>
    <row r="26" spans="1:22" ht="24" x14ac:dyDescent="0.35">
      <c r="A26" s="5" t="s">
        <v>43</v>
      </c>
      <c r="B26" s="26">
        <v>56333</v>
      </c>
      <c r="C26" s="15"/>
      <c r="D26" s="26"/>
      <c r="E26" s="15"/>
      <c r="F26" s="14"/>
      <c r="G26" s="27"/>
      <c r="H26" s="14"/>
      <c r="I26" s="27"/>
      <c r="J26" s="27"/>
      <c r="K26" s="27"/>
      <c r="L26" s="28"/>
      <c r="M26" s="28"/>
    </row>
    <row r="27" spans="1:22" ht="24" x14ac:dyDescent="0.35">
      <c r="A27" s="5" t="s">
        <v>44</v>
      </c>
      <c r="B27" s="15"/>
      <c r="C27" s="15"/>
      <c r="D27" s="15"/>
      <c r="E27" s="15">
        <v>152856</v>
      </c>
      <c r="F27" s="14"/>
      <c r="G27" s="27"/>
      <c r="H27" s="14"/>
      <c r="I27" s="27"/>
      <c r="J27" s="27"/>
      <c r="K27" s="27"/>
      <c r="L27" s="28"/>
      <c r="M27" s="28"/>
    </row>
    <row r="28" spans="1:22" ht="15" thickBot="1" x14ac:dyDescent="0.4">
      <c r="A28" s="7" t="s">
        <v>32</v>
      </c>
      <c r="B28" s="32"/>
      <c r="C28" s="32"/>
      <c r="D28" s="32"/>
      <c r="E28" s="32"/>
      <c r="F28" s="22"/>
      <c r="G28" s="35"/>
      <c r="H28" s="22">
        <v>65000</v>
      </c>
      <c r="I28" s="35"/>
      <c r="J28" s="35"/>
      <c r="K28" s="35"/>
      <c r="L28" s="36"/>
      <c r="M28" s="36"/>
    </row>
    <row r="29" spans="1:22" ht="15" thickBot="1" x14ac:dyDescent="0.4">
      <c r="A29" s="56"/>
      <c r="B29" s="30">
        <f>SUM(B22:B27)</f>
        <v>56333</v>
      </c>
      <c r="C29" s="30">
        <f>SUM(C22:C28)</f>
        <v>115499</v>
      </c>
      <c r="D29" s="30">
        <f t="shared" ref="D29:M29" si="3">SUM(D22:D27)</f>
        <v>0</v>
      </c>
      <c r="E29" s="30">
        <f t="shared" si="3"/>
        <v>152856</v>
      </c>
      <c r="F29" s="30">
        <f t="shared" si="3"/>
        <v>25176</v>
      </c>
      <c r="G29" s="30">
        <f t="shared" si="3"/>
        <v>385483</v>
      </c>
      <c r="H29" s="30">
        <f>SUM(H22:H28)</f>
        <v>290000</v>
      </c>
      <c r="I29" s="30">
        <f t="shared" si="3"/>
        <v>0</v>
      </c>
      <c r="J29" s="30">
        <f t="shared" si="3"/>
        <v>0</v>
      </c>
      <c r="K29" s="30">
        <f t="shared" si="3"/>
        <v>0</v>
      </c>
      <c r="L29" s="38">
        <f t="shared" si="3"/>
        <v>0</v>
      </c>
      <c r="M29" s="38">
        <f t="shared" si="3"/>
        <v>0</v>
      </c>
    </row>
    <row r="30" spans="1:22" x14ac:dyDescent="0.35">
      <c r="A30" s="13" t="s">
        <v>45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4"/>
      <c r="M30" s="37"/>
    </row>
    <row r="31" spans="1:22" x14ac:dyDescent="0.35">
      <c r="A31" s="5" t="s">
        <v>19</v>
      </c>
      <c r="B31" s="15">
        <v>6076</v>
      </c>
      <c r="C31" s="20"/>
      <c r="D31" s="20"/>
      <c r="E31" s="20"/>
      <c r="F31" s="20"/>
      <c r="G31" s="15">
        <v>17297</v>
      </c>
      <c r="H31" s="20"/>
      <c r="I31" s="20"/>
      <c r="J31" s="24"/>
      <c r="K31" s="24"/>
      <c r="L31" s="29"/>
      <c r="M31" s="29"/>
    </row>
    <row r="32" spans="1:22" ht="24.5" thickBot="1" x14ac:dyDescent="0.4">
      <c r="A32" s="7" t="s">
        <v>20</v>
      </c>
      <c r="B32" s="32"/>
      <c r="C32" s="32"/>
      <c r="D32" s="32"/>
      <c r="E32" s="32"/>
      <c r="F32" s="32"/>
      <c r="G32" s="40"/>
      <c r="H32" s="32">
        <v>15290</v>
      </c>
      <c r="I32" s="40"/>
      <c r="J32" s="35"/>
      <c r="K32" s="35"/>
      <c r="L32" s="36"/>
      <c r="M32" s="36"/>
    </row>
    <row r="33" spans="1:13" ht="15" thickBot="1" x14ac:dyDescent="0.4">
      <c r="A33" s="56"/>
      <c r="B33" s="41">
        <f>SUM(B31:B32)</f>
        <v>6076</v>
      </c>
      <c r="C33" s="41">
        <f t="shared" ref="C33:H33" si="4">SUM(C31:C32)</f>
        <v>0</v>
      </c>
      <c r="D33" s="41">
        <f t="shared" si="4"/>
        <v>0</v>
      </c>
      <c r="E33" s="41">
        <f t="shared" si="4"/>
        <v>0</v>
      </c>
      <c r="F33" s="41">
        <f t="shared" si="4"/>
        <v>0</v>
      </c>
      <c r="G33" s="41">
        <f t="shared" si="4"/>
        <v>17297</v>
      </c>
      <c r="H33" s="41">
        <f t="shared" si="4"/>
        <v>15290</v>
      </c>
      <c r="I33" s="30">
        <f t="shared" ref="I33:M33" si="5">SUM(I32)</f>
        <v>0</v>
      </c>
      <c r="J33" s="30">
        <f t="shared" si="5"/>
        <v>0</v>
      </c>
      <c r="K33" s="30">
        <f t="shared" si="5"/>
        <v>0</v>
      </c>
      <c r="L33" s="38">
        <f t="shared" si="5"/>
        <v>0</v>
      </c>
      <c r="M33" s="38">
        <f t="shared" si="5"/>
        <v>0</v>
      </c>
    </row>
    <row r="34" spans="1:13" x14ac:dyDescent="0.35">
      <c r="A34" s="61" t="s">
        <v>34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4"/>
      <c r="M34" s="8"/>
    </row>
    <row r="35" spans="1:13" x14ac:dyDescent="0.35">
      <c r="A35" s="5" t="s">
        <v>21</v>
      </c>
      <c r="B35" s="14"/>
      <c r="C35" s="15">
        <v>9763</v>
      </c>
      <c r="D35" s="15">
        <v>4036</v>
      </c>
      <c r="E35" s="15">
        <v>16462</v>
      </c>
      <c r="F35" s="15"/>
      <c r="G35" s="15">
        <v>17297</v>
      </c>
      <c r="H35" s="15">
        <f>144836-H33</f>
        <v>129546</v>
      </c>
      <c r="I35" s="14">
        <v>11519</v>
      </c>
      <c r="J35" s="14">
        <v>88272</v>
      </c>
      <c r="K35" s="14">
        <v>494192.85</v>
      </c>
      <c r="L35" s="17"/>
      <c r="M35" s="17"/>
    </row>
    <row r="36" spans="1:13" ht="24.5" thickBot="1" x14ac:dyDescent="0.4">
      <c r="A36" s="7" t="s">
        <v>22</v>
      </c>
      <c r="B36" s="42">
        <v>11267</v>
      </c>
      <c r="C36" s="43">
        <v>18130</v>
      </c>
      <c r="D36" s="43">
        <v>7495</v>
      </c>
      <c r="E36" s="43">
        <v>30571</v>
      </c>
      <c r="F36" s="43">
        <v>4546</v>
      </c>
      <c r="G36" s="43">
        <v>64247</v>
      </c>
      <c r="H36" s="32"/>
      <c r="I36" s="22"/>
      <c r="J36" s="22"/>
      <c r="K36" s="22"/>
      <c r="L36" s="33"/>
      <c r="M36" s="33"/>
    </row>
    <row r="37" spans="1:13" x14ac:dyDescent="0.35">
      <c r="A37" s="58" t="s">
        <v>33</v>
      </c>
      <c r="B37" s="52"/>
      <c r="C37" s="52"/>
      <c r="D37" s="52"/>
      <c r="E37" s="52"/>
      <c r="F37" s="52"/>
      <c r="G37" s="53"/>
      <c r="H37" s="52">
        <f>SUM(H32+H35+B36+C36+D36+E36+F36+G36)</f>
        <v>281092</v>
      </c>
      <c r="I37" s="54">
        <f>I35</f>
        <v>11519</v>
      </c>
      <c r="J37" s="52">
        <f>J35</f>
        <v>88272</v>
      </c>
      <c r="K37" s="52">
        <f>K35</f>
        <v>494192.85</v>
      </c>
      <c r="L37" s="55"/>
      <c r="M37" s="55"/>
    </row>
    <row r="38" spans="1:13" x14ac:dyDescent="0.35">
      <c r="A38" s="9"/>
      <c r="G38" s="10"/>
      <c r="H38" s="39"/>
      <c r="I38" s="11"/>
    </row>
  </sheetData>
  <mergeCells count="18">
    <mergeCell ref="K20:K21"/>
    <mergeCell ref="L20:L21"/>
    <mergeCell ref="M20:M21"/>
    <mergeCell ref="A9:A10"/>
    <mergeCell ref="A20:A21"/>
    <mergeCell ref="I9:I10"/>
    <mergeCell ref="J9:J10"/>
    <mergeCell ref="I20:I21"/>
    <mergeCell ref="J20:J21"/>
    <mergeCell ref="I1:I2"/>
    <mergeCell ref="J1:J2"/>
    <mergeCell ref="L1:L2"/>
    <mergeCell ref="M1:M2"/>
    <mergeCell ref="B9:H9"/>
    <mergeCell ref="K9:K10"/>
    <mergeCell ref="L9:L10"/>
    <mergeCell ref="M9:M10"/>
    <mergeCell ref="K1:K2"/>
  </mergeCells>
  <pageMargins left="0.7" right="0.7" top="0.75" bottom="0.75" header="0.3" footer="0.3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Harlee Hopkins</dc:creator>
  <cp:lastModifiedBy>Harlee Hopkins</cp:lastModifiedBy>
  <cp:lastPrinted>2021-12-20T21:47:25Z</cp:lastPrinted>
  <dcterms:created xsi:type="dcterms:W3CDTF">2021-12-20T17:47:45Z</dcterms:created>
  <dcterms:modified xsi:type="dcterms:W3CDTF">2021-12-22T19:11:52Z</dcterms:modified>
</cp:coreProperties>
</file>