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meless Services\PlanningBuildingFiles\Action Plan\Action Plan 2024\11 Action Plan Hearing - BOS\Public Notice\Public Notice Documents\"/>
    </mc:Choice>
  </mc:AlternateContent>
  <xr:revisionPtr revIDLastSave="0" documentId="13_ncr:1_{C37D3558-A759-4B3A-9D7D-64EFD02C367E}" xr6:coauthVersionLast="47" xr6:coauthVersionMax="47" xr10:uidLastSave="{00000000-0000-0000-0000-000000000000}"/>
  <bookViews>
    <workbookView xWindow="-108" yWindow="-108" windowWidth="23256" windowHeight="12576" xr2:uid="{ED8908E4-2BD4-46DE-A279-FDC43C1744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14" i="1"/>
  <c r="J43" i="1"/>
  <c r="K43" i="1"/>
  <c r="L43" i="1"/>
  <c r="I43" i="1"/>
  <c r="M43" i="1" l="1"/>
  <c r="O8" i="1"/>
  <c r="P7" i="1"/>
  <c r="B8" i="1"/>
  <c r="C8" i="1"/>
  <c r="D8" i="1"/>
  <c r="E8" i="1"/>
  <c r="F8" i="1"/>
  <c r="G8" i="1"/>
  <c r="H8" i="1"/>
  <c r="I8" i="1"/>
  <c r="J8" i="1"/>
  <c r="K8" i="1"/>
  <c r="L8" i="1"/>
  <c r="M8" i="1"/>
  <c r="P28" i="1"/>
  <c r="P30" i="1"/>
  <c r="H43" i="1"/>
  <c r="P18" i="1" l="1"/>
  <c r="P19" i="1"/>
  <c r="P20" i="1"/>
  <c r="P21" i="1"/>
  <c r="P22" i="1"/>
  <c r="P23" i="1"/>
  <c r="P6" i="1" l="1"/>
  <c r="P5" i="1"/>
  <c r="P4" i="1"/>
  <c r="P3" i="1"/>
  <c r="P8" i="1" l="1"/>
  <c r="N8" i="1"/>
  <c r="P29" i="1" l="1"/>
  <c r="P31" i="1"/>
  <c r="P13" i="1"/>
  <c r="P16" i="1"/>
  <c r="P17" i="1"/>
  <c r="P12" i="1"/>
  <c r="H32" i="1" l="1"/>
  <c r="I32" i="1"/>
  <c r="J32" i="1"/>
  <c r="L32" i="1"/>
  <c r="M32" i="1"/>
  <c r="B32" i="1"/>
  <c r="D32" i="1"/>
  <c r="E32" i="1"/>
  <c r="F32" i="1"/>
  <c r="G32" i="1"/>
  <c r="C32" i="1"/>
  <c r="P32" i="1" l="1"/>
  <c r="C37" i="1" l="1"/>
  <c r="D37" i="1"/>
  <c r="E37" i="1"/>
  <c r="F37" i="1"/>
  <c r="G37" i="1"/>
  <c r="H37" i="1"/>
  <c r="B37" i="1"/>
  <c r="I37" i="1" l="1"/>
  <c r="I24" i="1"/>
  <c r="M37" i="1"/>
  <c r="L37" i="1"/>
  <c r="J37" i="1"/>
  <c r="M24" i="1"/>
  <c r="L24" i="1"/>
  <c r="J24" i="1"/>
  <c r="H24" i="1"/>
  <c r="G24" i="1"/>
  <c r="F24" i="1"/>
  <c r="E24" i="1"/>
  <c r="D24" i="1"/>
  <c r="C24" i="1"/>
  <c r="B24" i="1"/>
  <c r="P24" i="1" l="1"/>
</calcChain>
</file>

<file path=xl/sharedStrings.xml><?xml version="1.0" encoding="utf-8"?>
<sst xmlns="http://schemas.openxmlformats.org/spreadsheetml/2006/main" count="94" uniqueCount="52">
  <si>
    <t>CDBG</t>
  </si>
  <si>
    <t>HOME</t>
  </si>
  <si>
    <t>ESG</t>
  </si>
  <si>
    <t>PLHA</t>
  </si>
  <si>
    <t>Arroyo Grande</t>
  </si>
  <si>
    <t xml:space="preserve">Atascadero </t>
  </si>
  <si>
    <t>Morro Bay</t>
  </si>
  <si>
    <t>Paso Robles</t>
  </si>
  <si>
    <t>Pismo Beach</t>
  </si>
  <si>
    <t>San Luis Obispo</t>
  </si>
  <si>
    <t>Housing</t>
  </si>
  <si>
    <t>Public Services</t>
  </si>
  <si>
    <t>General Fund Support</t>
  </si>
  <si>
    <t>40 Prado (CAPSLO)</t>
  </si>
  <si>
    <t>Public Facilities</t>
  </si>
  <si>
    <t>Capacity Building</t>
  </si>
  <si>
    <t>Homeless Management Information Systems (HMIS)</t>
  </si>
  <si>
    <t>Supportive Housing (PSHH)</t>
  </si>
  <si>
    <t>County Admin Totals</t>
  </si>
  <si>
    <t>Administration</t>
  </si>
  <si>
    <t>Adult Day Center (CAPSLO)</t>
  </si>
  <si>
    <t>Curb Ramp and Sidewalk Improvement Project (AG)</t>
  </si>
  <si>
    <t>Planning &amp; Capacity Building</t>
  </si>
  <si>
    <t>County</t>
  </si>
  <si>
    <t>Minor Home Repair (CAPSLO)</t>
  </si>
  <si>
    <t>No Cook Bags (SLO Food Bank)</t>
  </si>
  <si>
    <t>Street Outreach (5CHC)</t>
  </si>
  <si>
    <t>Riverside Avenue (Paso Robles)</t>
  </si>
  <si>
    <t>Total Award</t>
  </si>
  <si>
    <t>Title 29</t>
  </si>
  <si>
    <t>2024 Action Plan Projects
DRAFT Recommendations</t>
  </si>
  <si>
    <t>Rolling Hills III (Peoples Self-Help Housing)</t>
  </si>
  <si>
    <t>Monterey Crossing Senior Apts. (HASLO)</t>
  </si>
  <si>
    <t>Arroyo Terrace Apts. (HASLO)</t>
  </si>
  <si>
    <t>Emergency Shelter (5CHC)</t>
  </si>
  <si>
    <t>Atascadero &amp; Paso Robles Shelter Services (ECHO)</t>
  </si>
  <si>
    <t>Countywide Homeless Prevention, Rapid Re-Housing, Subsistence payments (5CHC)</t>
  </si>
  <si>
    <t>Small Business Impact Project (MCS Corp)</t>
  </si>
  <si>
    <t>ES &amp; Supportive Services for Domestic Violence Survivors (Lumina)</t>
  </si>
  <si>
    <t>Youth Scholarships (Atascadero)</t>
  </si>
  <si>
    <t>BOOST (Business Operation &amp; Optimization Support Tools)</t>
  </si>
  <si>
    <t>Viejo Camino Barrier Removal Project</t>
  </si>
  <si>
    <t>Administration total allocation</t>
  </si>
  <si>
    <r>
      <t xml:space="preserve">Cities Admin share to the County </t>
    </r>
    <r>
      <rPr>
        <i/>
        <sz val="11"/>
        <rFont val="Open Sans"/>
        <family val="2"/>
      </rPr>
      <t xml:space="preserve">(Share added to County’s total 65%) </t>
    </r>
  </si>
  <si>
    <t>Quintana Rd ADA Improvements</t>
  </si>
  <si>
    <t>HOME ARP</t>
  </si>
  <si>
    <t>T29 Area</t>
  </si>
  <si>
    <t>North</t>
  </si>
  <si>
    <t>Central</t>
  </si>
  <si>
    <t>South &amp; Open</t>
  </si>
  <si>
    <t>Housing Trust Fund</t>
  </si>
  <si>
    <t xml:space="preserve">CDBG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</si>
</sst>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b/>
      <sz val="11"/>
      <color rgb="FF000000"/>
      <name val="Open Sans"/>
      <family val="2"/>
    </font>
    <font>
      <sz val="11"/>
      <color rgb="FF000000"/>
      <name val="Open Sans"/>
      <family val="2"/>
    </font>
    <font>
      <i/>
      <sz val="11"/>
      <name val="Open Sans"/>
      <family val="2"/>
    </font>
    <font>
      <i/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15" xfId="0" applyFont="1" applyBorder="1" applyAlignment="1">
      <alignment horizontal="right" vertical="center" wrapText="1"/>
    </xf>
    <xf numFmtId="44" fontId="2" fillId="0" borderId="3" xfId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/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4" fontId="4" fillId="0" borderId="0" xfId="1" applyFont="1" applyBorder="1"/>
    <xf numFmtId="44" fontId="2" fillId="0" borderId="0" xfId="1" applyFont="1"/>
    <xf numFmtId="44" fontId="2" fillId="0" borderId="0" xfId="1" applyFont="1" applyBorder="1"/>
    <xf numFmtId="44" fontId="3" fillId="0" borderId="3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3" fillId="0" borderId="3" xfId="1" applyFont="1" applyBorder="1"/>
    <xf numFmtId="44" fontId="3" fillId="0" borderId="4" xfId="1" applyFont="1" applyBorder="1" applyAlignment="1">
      <alignment horizontal="center" vertical="center" wrapText="1"/>
    </xf>
    <xf numFmtId="44" fontId="5" fillId="0" borderId="8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16" xfId="1" applyFont="1" applyBorder="1" applyAlignment="1">
      <alignment horizontal="center" vertical="center" wrapText="1"/>
    </xf>
    <xf numFmtId="44" fontId="7" fillId="0" borderId="3" xfId="1" applyFont="1" applyBorder="1" applyAlignment="1">
      <alignment vertical="center" wrapText="1"/>
    </xf>
    <xf numFmtId="44" fontId="5" fillId="0" borderId="0" xfId="1" applyFont="1" applyBorder="1" applyAlignment="1">
      <alignment horizontal="center" vertical="center" wrapText="1"/>
    </xf>
    <xf numFmtId="44" fontId="5" fillId="0" borderId="10" xfId="1" applyFont="1" applyBorder="1" applyAlignment="1">
      <alignment horizontal="center" vertical="center" wrapText="1"/>
    </xf>
    <xf numFmtId="44" fontId="3" fillId="0" borderId="4" xfId="1" applyFont="1" applyBorder="1" applyAlignment="1">
      <alignment vertical="center" wrapText="1"/>
    </xf>
    <xf numFmtId="44" fontId="7" fillId="0" borderId="4" xfId="1" applyFont="1" applyBorder="1" applyAlignment="1">
      <alignment vertical="center" wrapText="1"/>
    </xf>
    <xf numFmtId="44" fontId="4" fillId="0" borderId="0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 wrapText="1"/>
    </xf>
    <xf numFmtId="44" fontId="3" fillId="0" borderId="12" xfId="1" applyFont="1" applyBorder="1"/>
    <xf numFmtId="44" fontId="2" fillId="0" borderId="12" xfId="1" applyFont="1" applyBorder="1"/>
    <xf numFmtId="44" fontId="3" fillId="0" borderId="25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4" fillId="0" borderId="3" xfId="1" applyFont="1" applyBorder="1"/>
    <xf numFmtId="44" fontId="3" fillId="0" borderId="5" xfId="1" applyFont="1" applyBorder="1" applyAlignment="1">
      <alignment horizontal="center" vertical="center" wrapText="1"/>
    </xf>
    <xf numFmtId="44" fontId="2" fillId="0" borderId="3" xfId="1" applyFont="1" applyFill="1" applyBorder="1"/>
    <xf numFmtId="44" fontId="2" fillId="0" borderId="3" xfId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 wrapText="1"/>
    </xf>
    <xf numFmtId="44" fontId="5" fillId="0" borderId="25" xfId="1" applyFont="1" applyBorder="1" applyAlignment="1">
      <alignment horizontal="center" vertical="center" wrapText="1"/>
    </xf>
    <xf numFmtId="44" fontId="7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5" fillId="0" borderId="9" xfId="1" applyFont="1" applyBorder="1" applyAlignment="1">
      <alignment horizontal="center" vertical="center" wrapText="1"/>
    </xf>
    <xf numFmtId="44" fontId="7" fillId="0" borderId="22" xfId="1" applyFont="1" applyBorder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7" fillId="0" borderId="24" xfId="1" applyFont="1" applyBorder="1" applyAlignment="1">
      <alignment horizontal="center" vertical="center" wrapText="1"/>
    </xf>
    <xf numFmtId="44" fontId="3" fillId="0" borderId="3" xfId="1" applyFont="1" applyBorder="1" applyAlignment="1">
      <alignment vertical="center" wrapText="1"/>
    </xf>
    <xf numFmtId="44" fontId="2" fillId="0" borderId="4" xfId="1" applyFont="1" applyBorder="1"/>
    <xf numFmtId="44" fontId="3" fillId="0" borderId="4" xfId="1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3" fillId="0" borderId="3" xfId="1" applyFont="1" applyFill="1" applyBorder="1"/>
    <xf numFmtId="44" fontId="3" fillId="0" borderId="5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3" fillId="0" borderId="4" xfId="1" applyFont="1" applyFill="1" applyBorder="1"/>
    <xf numFmtId="44" fontId="3" fillId="0" borderId="10" xfId="1" applyFont="1" applyFill="1" applyBorder="1" applyAlignment="1">
      <alignment horizontal="center" vertical="center" wrapText="1"/>
    </xf>
    <xf numFmtId="44" fontId="5" fillId="0" borderId="25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vertical="center" wrapText="1"/>
    </xf>
    <xf numFmtId="44" fontId="8" fillId="0" borderId="25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6" fontId="4" fillId="0" borderId="0" xfId="0" applyNumberFormat="1" applyFont="1"/>
    <xf numFmtId="44" fontId="2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3DDE-DE0D-4D7B-A3C5-E8A7DF4751CA}">
  <sheetPr>
    <pageSetUpPr fitToPage="1"/>
  </sheetPr>
  <dimension ref="A1:V44"/>
  <sheetViews>
    <sheetView tabSelected="1" zoomScaleNormal="100" workbookViewId="0">
      <pane xSplit="1" ySplit="2" topLeftCell="G21" activePane="bottomRight" state="frozen"/>
      <selection pane="topRight" activeCell="B1" sqref="B1"/>
      <selection pane="bottomLeft" activeCell="A3" sqref="A3"/>
      <selection pane="bottomRight" activeCell="K42" sqref="K42"/>
    </sheetView>
  </sheetViews>
  <sheetFormatPr defaultColWidth="9.109375" defaultRowHeight="15.6" x14ac:dyDescent="0.35"/>
  <cols>
    <col min="1" max="1" width="40.33203125" style="1" customWidth="1"/>
    <col min="2" max="2" width="14.33203125" style="1" bestFit="1" customWidth="1"/>
    <col min="3" max="3" width="15.33203125" style="1" bestFit="1" customWidth="1"/>
    <col min="4" max="4" width="14.33203125" style="1" bestFit="1" customWidth="1"/>
    <col min="5" max="5" width="16.6640625" style="1" bestFit="1" customWidth="1"/>
    <col min="6" max="6" width="17.5546875" style="1" customWidth="1"/>
    <col min="7" max="7" width="16.109375" style="1" customWidth="1"/>
    <col min="8" max="8" width="17.109375" style="1" customWidth="1"/>
    <col min="9" max="9" width="16.5546875" style="1" customWidth="1"/>
    <col min="10" max="10" width="16.6640625" style="1" customWidth="1"/>
    <col min="11" max="11" width="16.109375" style="1" customWidth="1"/>
    <col min="12" max="12" width="18.109375" style="1" customWidth="1"/>
    <col min="13" max="13" width="16.6640625" style="1" customWidth="1"/>
    <col min="14" max="14" width="15.88671875" style="1" customWidth="1"/>
    <col min="15" max="15" width="12" style="1" customWidth="1"/>
    <col min="16" max="16" width="17.88671875" style="38" customWidth="1"/>
    <col min="17" max="17" width="15.88671875" style="1" bestFit="1" customWidth="1"/>
    <col min="18" max="18" width="13.21875" style="1" bestFit="1" customWidth="1"/>
    <col min="19" max="16384" width="9.109375" style="1"/>
  </cols>
  <sheetData>
    <row r="1" spans="1:18" ht="31.2" x14ac:dyDescent="0.35">
      <c r="A1" s="5" t="s">
        <v>30</v>
      </c>
      <c r="B1" s="6"/>
      <c r="C1" s="6"/>
      <c r="D1" s="6"/>
      <c r="E1" s="6" t="s">
        <v>0</v>
      </c>
      <c r="F1" s="6"/>
      <c r="G1" s="6"/>
      <c r="H1" s="7"/>
      <c r="I1" s="112" t="s">
        <v>2</v>
      </c>
      <c r="J1" s="112" t="s">
        <v>1</v>
      </c>
      <c r="K1" s="112" t="s">
        <v>45</v>
      </c>
      <c r="L1" s="101" t="s">
        <v>12</v>
      </c>
      <c r="M1" s="99" t="s">
        <v>3</v>
      </c>
      <c r="N1" s="99" t="s">
        <v>29</v>
      </c>
      <c r="O1" s="103" t="s">
        <v>46</v>
      </c>
      <c r="P1" s="100" t="s">
        <v>28</v>
      </c>
    </row>
    <row r="2" spans="1:18" ht="31.2" x14ac:dyDescent="0.35">
      <c r="A2" s="8" t="s">
        <v>10</v>
      </c>
      <c r="B2" s="9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23</v>
      </c>
      <c r="I2" s="112"/>
      <c r="J2" s="112"/>
      <c r="K2" s="112"/>
      <c r="L2" s="101"/>
      <c r="M2" s="99"/>
      <c r="N2" s="99"/>
      <c r="O2" s="104"/>
      <c r="P2" s="100"/>
    </row>
    <row r="3" spans="1:18" ht="31.2" x14ac:dyDescent="0.35">
      <c r="A3" s="11" t="s">
        <v>31</v>
      </c>
      <c r="B3" s="40"/>
      <c r="C3" s="40"/>
      <c r="D3" s="40"/>
      <c r="E3" s="40"/>
      <c r="F3" s="40"/>
      <c r="G3" s="40"/>
      <c r="H3" s="61"/>
      <c r="I3" s="40"/>
      <c r="J3" s="40">
        <v>807136</v>
      </c>
      <c r="K3" s="40">
        <v>322923</v>
      </c>
      <c r="L3" s="62"/>
      <c r="M3" s="41"/>
      <c r="N3" s="41">
        <v>89978</v>
      </c>
      <c r="O3" s="41" t="s">
        <v>47</v>
      </c>
      <c r="P3" s="63">
        <f>SUM(B3:N3)</f>
        <v>1220037</v>
      </c>
    </row>
    <row r="4" spans="1:18" x14ac:dyDescent="0.35">
      <c r="A4" s="11" t="s">
        <v>32</v>
      </c>
      <c r="B4" s="79"/>
      <c r="C4" s="79"/>
      <c r="D4" s="79"/>
      <c r="E4" s="79"/>
      <c r="F4" s="79"/>
      <c r="G4" s="79">
        <v>295620</v>
      </c>
      <c r="H4" s="82"/>
      <c r="I4" s="38"/>
      <c r="J4" s="40"/>
      <c r="K4" s="40"/>
      <c r="L4" s="4"/>
      <c r="M4" s="41"/>
      <c r="N4" s="41">
        <v>228641</v>
      </c>
      <c r="O4" s="41" t="s">
        <v>48</v>
      </c>
      <c r="P4" s="63">
        <f>SUM(B4:N4)</f>
        <v>524261</v>
      </c>
    </row>
    <row r="5" spans="1:18" ht="31.2" x14ac:dyDescent="0.35">
      <c r="A5" s="11" t="s">
        <v>33</v>
      </c>
      <c r="B5" s="79"/>
      <c r="C5" s="79"/>
      <c r="D5" s="80"/>
      <c r="E5" s="79"/>
      <c r="F5" s="79"/>
      <c r="G5" s="81"/>
      <c r="H5" s="82">
        <v>406079</v>
      </c>
      <c r="I5" s="40"/>
      <c r="J5" s="40"/>
      <c r="K5" s="40"/>
      <c r="L5" s="4"/>
      <c r="M5" s="41">
        <v>74798.899999999994</v>
      </c>
      <c r="N5" s="41">
        <v>199884</v>
      </c>
      <c r="O5" s="41" t="s">
        <v>49</v>
      </c>
      <c r="P5" s="63">
        <f>SUM(B5:N5)</f>
        <v>680761.9</v>
      </c>
    </row>
    <row r="6" spans="1:18" x14ac:dyDescent="0.35">
      <c r="A6" s="11" t="s">
        <v>24</v>
      </c>
      <c r="B6" s="79"/>
      <c r="C6" s="79"/>
      <c r="D6" s="80"/>
      <c r="E6" s="79"/>
      <c r="F6" s="79">
        <v>24046</v>
      </c>
      <c r="G6" s="81"/>
      <c r="H6" s="82">
        <v>75000</v>
      </c>
      <c r="I6" s="40"/>
      <c r="J6" s="40"/>
      <c r="K6" s="40"/>
      <c r="L6" s="4"/>
      <c r="M6" s="41"/>
      <c r="N6" s="41"/>
      <c r="O6" s="41"/>
      <c r="P6" s="63">
        <f>SUM(B6:N6)</f>
        <v>99046</v>
      </c>
    </row>
    <row r="7" spans="1:18" x14ac:dyDescent="0.35">
      <c r="A7" s="13" t="s">
        <v>50</v>
      </c>
      <c r="B7" s="76"/>
      <c r="C7" s="76"/>
      <c r="D7" s="83"/>
      <c r="E7" s="76"/>
      <c r="F7" s="76"/>
      <c r="G7" s="84"/>
      <c r="H7" s="85"/>
      <c r="I7" s="43"/>
      <c r="J7" s="43"/>
      <c r="K7" s="43"/>
      <c r="L7" s="75"/>
      <c r="M7" s="67">
        <v>373994.5</v>
      </c>
      <c r="N7" s="67"/>
      <c r="O7" s="67"/>
      <c r="P7" s="63">
        <f>SUM(B7:N7)</f>
        <v>373994.5</v>
      </c>
    </row>
    <row r="8" spans="1:18" ht="16.2" thickBot="1" x14ac:dyDescent="0.4">
      <c r="A8" s="29"/>
      <c r="B8" s="86">
        <f t="shared" ref="B8:L8" si="0">SUM(B3:B7)</f>
        <v>0</v>
      </c>
      <c r="C8" s="86">
        <f t="shared" si="0"/>
        <v>0</v>
      </c>
      <c r="D8" s="86">
        <f t="shared" si="0"/>
        <v>0</v>
      </c>
      <c r="E8" s="86">
        <f t="shared" si="0"/>
        <v>0</v>
      </c>
      <c r="F8" s="86">
        <f t="shared" si="0"/>
        <v>24046</v>
      </c>
      <c r="G8" s="86">
        <f t="shared" si="0"/>
        <v>295620</v>
      </c>
      <c r="H8" s="86">
        <f t="shared" si="0"/>
        <v>481079</v>
      </c>
      <c r="I8" s="65">
        <f t="shared" si="0"/>
        <v>0</v>
      </c>
      <c r="J8" s="65">
        <f t="shared" si="0"/>
        <v>807136</v>
      </c>
      <c r="K8" s="65">
        <f t="shared" si="0"/>
        <v>322923</v>
      </c>
      <c r="L8" s="65">
        <f t="shared" si="0"/>
        <v>0</v>
      </c>
      <c r="M8" s="65">
        <f>SUM(M3:M7)</f>
        <v>448793.4</v>
      </c>
      <c r="N8" s="65">
        <f t="shared" ref="N8:O8" si="1">SUM(N3:N6)</f>
        <v>518503</v>
      </c>
      <c r="O8" s="65">
        <f t="shared" si="1"/>
        <v>0</v>
      </c>
      <c r="P8" s="65">
        <f>SUM(P3:P7)</f>
        <v>2898100.4</v>
      </c>
    </row>
    <row r="9" spans="1:18" ht="16.2" thickBot="1" x14ac:dyDescent="0.4">
      <c r="A9" s="30"/>
      <c r="B9" s="116"/>
      <c r="C9" s="116"/>
      <c r="D9" s="116"/>
      <c r="E9" s="116"/>
      <c r="F9" s="116"/>
      <c r="G9" s="116"/>
      <c r="H9" s="116"/>
      <c r="I9" s="31"/>
      <c r="J9" s="31"/>
      <c r="K9" s="31"/>
      <c r="L9" s="31"/>
      <c r="M9" s="31"/>
      <c r="N9" s="32"/>
      <c r="O9" s="23"/>
      <c r="P9" s="37"/>
    </row>
    <row r="10" spans="1:18" x14ac:dyDescent="0.35">
      <c r="A10" s="105" t="s">
        <v>11</v>
      </c>
      <c r="B10" s="117" t="s">
        <v>0</v>
      </c>
      <c r="C10" s="117"/>
      <c r="D10" s="117"/>
      <c r="E10" s="117"/>
      <c r="F10" s="117"/>
      <c r="G10" s="117"/>
      <c r="H10" s="117"/>
      <c r="I10" s="109" t="s">
        <v>2</v>
      </c>
      <c r="J10" s="109" t="s">
        <v>1</v>
      </c>
      <c r="K10" s="25"/>
      <c r="L10" s="113" t="s">
        <v>12</v>
      </c>
      <c r="M10" s="114" t="s">
        <v>3</v>
      </c>
      <c r="N10" s="22"/>
      <c r="O10" s="22"/>
    </row>
    <row r="11" spans="1:18" ht="31.2" x14ac:dyDescent="0.35">
      <c r="A11" s="106"/>
      <c r="B11" s="118" t="s">
        <v>4</v>
      </c>
      <c r="C11" s="118" t="s">
        <v>5</v>
      </c>
      <c r="D11" s="118" t="s">
        <v>6</v>
      </c>
      <c r="E11" s="118" t="s">
        <v>7</v>
      </c>
      <c r="F11" s="118" t="s">
        <v>8</v>
      </c>
      <c r="G11" s="118" t="s">
        <v>9</v>
      </c>
      <c r="H11" s="118" t="s">
        <v>23</v>
      </c>
      <c r="I11" s="110"/>
      <c r="J11" s="110"/>
      <c r="K11" s="26"/>
      <c r="L11" s="104"/>
      <c r="M11" s="115"/>
      <c r="N11" s="22"/>
      <c r="O11" s="22"/>
      <c r="P11" s="4"/>
      <c r="Q11" s="19"/>
    </row>
    <row r="12" spans="1:18" x14ac:dyDescent="0.35">
      <c r="A12" s="27" t="s">
        <v>13</v>
      </c>
      <c r="B12" s="79"/>
      <c r="C12" s="79"/>
      <c r="D12" s="79"/>
      <c r="E12" s="79"/>
      <c r="F12" s="79"/>
      <c r="G12" s="79">
        <v>58220</v>
      </c>
      <c r="H12" s="79">
        <v>76247</v>
      </c>
      <c r="I12" s="40">
        <v>87751</v>
      </c>
      <c r="J12" s="40"/>
      <c r="K12" s="40"/>
      <c r="L12" s="66">
        <v>135036</v>
      </c>
      <c r="M12" s="69">
        <v>40545</v>
      </c>
      <c r="N12" s="70"/>
      <c r="O12" s="70"/>
      <c r="P12" s="4">
        <f>SUM(B12:M12)</f>
        <v>397799</v>
      </c>
    </row>
    <row r="13" spans="1:18" x14ac:dyDescent="0.35">
      <c r="A13" s="27" t="s">
        <v>20</v>
      </c>
      <c r="B13" s="79"/>
      <c r="C13" s="79"/>
      <c r="D13" s="79"/>
      <c r="E13" s="79">
        <v>14500</v>
      </c>
      <c r="F13" s="79"/>
      <c r="G13" s="79"/>
      <c r="H13" s="79"/>
      <c r="I13" s="40"/>
      <c r="J13" s="40"/>
      <c r="K13" s="40"/>
      <c r="L13" s="41"/>
      <c r="M13" s="71"/>
      <c r="N13" s="72"/>
      <c r="O13" s="72"/>
      <c r="P13" s="4">
        <f t="shared" ref="P13:P24" si="2">SUM(B13:M13)</f>
        <v>14500</v>
      </c>
    </row>
    <row r="14" spans="1:18" ht="31.2" x14ac:dyDescent="0.35">
      <c r="A14" s="27" t="s">
        <v>35</v>
      </c>
      <c r="B14" s="79"/>
      <c r="C14" s="79">
        <v>7631</v>
      </c>
      <c r="D14" s="79"/>
      <c r="E14" s="79">
        <v>15215</v>
      </c>
      <c r="F14" s="79"/>
      <c r="G14" s="79"/>
      <c r="H14" s="79">
        <v>35000</v>
      </c>
      <c r="I14" s="40">
        <v>50680</v>
      </c>
      <c r="J14" s="40"/>
      <c r="K14" s="40"/>
      <c r="L14" s="66">
        <v>72500</v>
      </c>
      <c r="M14" s="69">
        <v>94580</v>
      </c>
      <c r="N14" s="70"/>
      <c r="O14" s="70"/>
      <c r="P14" s="4">
        <f>SUM(B14:M14)</f>
        <v>275606</v>
      </c>
      <c r="R14" s="98"/>
    </row>
    <row r="15" spans="1:18" ht="46.8" x14ac:dyDescent="0.35">
      <c r="A15" s="27" t="s">
        <v>36</v>
      </c>
      <c r="B15" s="79">
        <v>12283</v>
      </c>
      <c r="C15" s="79">
        <v>0</v>
      </c>
      <c r="D15" s="79">
        <v>3500</v>
      </c>
      <c r="E15" s="79"/>
      <c r="F15" s="79">
        <v>5009</v>
      </c>
      <c r="G15" s="79">
        <v>10000</v>
      </c>
      <c r="H15" s="79"/>
      <c r="I15" s="40"/>
      <c r="J15" s="40">
        <v>81531</v>
      </c>
      <c r="K15" s="40"/>
      <c r="L15" s="41"/>
      <c r="M15" s="71"/>
      <c r="N15" s="72"/>
      <c r="O15" s="72"/>
      <c r="P15" s="4">
        <f>SUM(B15:M15)</f>
        <v>112323</v>
      </c>
    </row>
    <row r="16" spans="1:18" x14ac:dyDescent="0.35">
      <c r="A16" s="27" t="s">
        <v>26</v>
      </c>
      <c r="B16" s="79"/>
      <c r="C16" s="79"/>
      <c r="D16" s="79"/>
      <c r="E16" s="79"/>
      <c r="F16" s="79"/>
      <c r="G16" s="79"/>
      <c r="H16" s="79"/>
      <c r="I16" s="40"/>
      <c r="J16" s="40"/>
      <c r="K16" s="40"/>
      <c r="L16" s="41">
        <v>114964</v>
      </c>
      <c r="M16" s="71">
        <v>66456.149999999994</v>
      </c>
      <c r="N16" s="72"/>
      <c r="O16" s="72"/>
      <c r="P16" s="4">
        <f t="shared" si="2"/>
        <v>181420.15</v>
      </c>
    </row>
    <row r="17" spans="1:22" x14ac:dyDescent="0.35">
      <c r="A17" s="27" t="s">
        <v>34</v>
      </c>
      <c r="B17" s="79"/>
      <c r="C17" s="79"/>
      <c r="D17" s="79"/>
      <c r="E17" s="79"/>
      <c r="F17" s="79"/>
      <c r="G17" s="79"/>
      <c r="H17" s="79"/>
      <c r="I17" s="40"/>
      <c r="J17" s="40"/>
      <c r="K17" s="40"/>
      <c r="L17" s="41"/>
      <c r="M17" s="71">
        <v>60215</v>
      </c>
      <c r="N17" s="72"/>
      <c r="O17" s="72"/>
      <c r="P17" s="4">
        <f t="shared" si="2"/>
        <v>60215</v>
      </c>
    </row>
    <row r="18" spans="1:22" ht="31.2" x14ac:dyDescent="0.35">
      <c r="A18" s="27" t="s">
        <v>37</v>
      </c>
      <c r="B18" s="79"/>
      <c r="C18" s="79"/>
      <c r="D18" s="79"/>
      <c r="E18" s="79"/>
      <c r="F18" s="79"/>
      <c r="G18" s="79"/>
      <c r="H18" s="79"/>
      <c r="I18" s="40"/>
      <c r="J18" s="40"/>
      <c r="K18" s="40"/>
      <c r="L18" s="41"/>
      <c r="M18" s="71"/>
      <c r="N18" s="72"/>
      <c r="O18" s="72"/>
      <c r="P18" s="4">
        <f t="shared" si="2"/>
        <v>0</v>
      </c>
    </row>
    <row r="19" spans="1:22" ht="31.2" x14ac:dyDescent="0.35">
      <c r="A19" s="27" t="s">
        <v>38</v>
      </c>
      <c r="B19" s="79"/>
      <c r="C19" s="79"/>
      <c r="D19" s="79"/>
      <c r="E19" s="79"/>
      <c r="F19" s="79"/>
      <c r="G19" s="79"/>
      <c r="H19" s="79"/>
      <c r="I19" s="40"/>
      <c r="J19" s="40"/>
      <c r="K19" s="40"/>
      <c r="L19" s="41">
        <v>39000</v>
      </c>
      <c r="M19" s="71"/>
      <c r="N19" s="72"/>
      <c r="O19" s="72"/>
      <c r="P19" s="4">
        <f t="shared" si="2"/>
        <v>39000</v>
      </c>
    </row>
    <row r="20" spans="1:22" x14ac:dyDescent="0.35">
      <c r="A20" s="27" t="s">
        <v>17</v>
      </c>
      <c r="B20" s="79"/>
      <c r="C20" s="79"/>
      <c r="D20" s="79"/>
      <c r="E20" s="79"/>
      <c r="F20" s="79"/>
      <c r="G20" s="79"/>
      <c r="H20" s="79">
        <v>0</v>
      </c>
      <c r="I20" s="40"/>
      <c r="J20" s="40"/>
      <c r="K20" s="40"/>
      <c r="L20" s="41"/>
      <c r="M20" s="69"/>
      <c r="N20" s="70"/>
      <c r="O20" s="70"/>
      <c r="P20" s="4">
        <f t="shared" si="2"/>
        <v>0</v>
      </c>
    </row>
    <row r="21" spans="1:22" x14ac:dyDescent="0.35">
      <c r="A21" s="27" t="s">
        <v>39</v>
      </c>
      <c r="B21" s="79"/>
      <c r="C21" s="79">
        <v>12500</v>
      </c>
      <c r="D21" s="79"/>
      <c r="E21" s="79"/>
      <c r="F21" s="79"/>
      <c r="G21" s="79"/>
      <c r="H21" s="79"/>
      <c r="I21" s="40"/>
      <c r="J21" s="40"/>
      <c r="K21" s="40"/>
      <c r="L21" s="41"/>
      <c r="M21" s="69"/>
      <c r="N21" s="70"/>
      <c r="O21" s="70"/>
      <c r="P21" s="4">
        <f t="shared" si="2"/>
        <v>12500</v>
      </c>
    </row>
    <row r="22" spans="1:22" x14ac:dyDescent="0.35">
      <c r="A22" s="27" t="s">
        <v>25</v>
      </c>
      <c r="B22" s="79"/>
      <c r="C22" s="79"/>
      <c r="D22" s="79"/>
      <c r="E22" s="79"/>
      <c r="F22" s="79"/>
      <c r="G22" s="79"/>
      <c r="H22" s="79"/>
      <c r="I22" s="40"/>
      <c r="J22" s="40"/>
      <c r="K22" s="40"/>
      <c r="L22" s="41">
        <v>17500</v>
      </c>
      <c r="M22" s="69"/>
      <c r="N22" s="70"/>
      <c r="O22" s="70"/>
      <c r="P22" s="4">
        <f t="shared" si="2"/>
        <v>17500</v>
      </c>
    </row>
    <row r="23" spans="1:22" ht="31.8" thickBot="1" x14ac:dyDescent="0.4">
      <c r="A23" s="28" t="s">
        <v>40</v>
      </c>
      <c r="B23" s="76"/>
      <c r="C23" s="76"/>
      <c r="D23" s="76"/>
      <c r="E23" s="76"/>
      <c r="F23" s="76"/>
      <c r="G23" s="76"/>
      <c r="H23" s="76"/>
      <c r="I23" s="43"/>
      <c r="J23" s="43"/>
      <c r="K23" s="43"/>
      <c r="L23" s="67"/>
      <c r="M23" s="73"/>
      <c r="N23" s="70"/>
      <c r="O23" s="70"/>
      <c r="P23" s="4">
        <f t="shared" si="2"/>
        <v>0</v>
      </c>
    </row>
    <row r="24" spans="1:22" ht="16.2" thickBot="1" x14ac:dyDescent="0.4">
      <c r="A24" s="3"/>
      <c r="B24" s="87">
        <f t="shared" ref="B24:M24" si="3">SUM(B12:B23)</f>
        <v>12283</v>
      </c>
      <c r="C24" s="87">
        <f t="shared" si="3"/>
        <v>20131</v>
      </c>
      <c r="D24" s="87">
        <f t="shared" si="3"/>
        <v>3500</v>
      </c>
      <c r="E24" s="87">
        <f t="shared" si="3"/>
        <v>29715</v>
      </c>
      <c r="F24" s="87">
        <f t="shared" si="3"/>
        <v>5009</v>
      </c>
      <c r="G24" s="87">
        <f t="shared" si="3"/>
        <v>68220</v>
      </c>
      <c r="H24" s="87">
        <f t="shared" si="3"/>
        <v>111247</v>
      </c>
      <c r="I24" s="44">
        <f t="shared" si="3"/>
        <v>138431</v>
      </c>
      <c r="J24" s="68">
        <f t="shared" si="3"/>
        <v>81531</v>
      </c>
      <c r="K24" s="68"/>
      <c r="L24" s="45">
        <f t="shared" si="3"/>
        <v>379000</v>
      </c>
      <c r="M24" s="46">
        <f t="shared" si="3"/>
        <v>261796.15</v>
      </c>
      <c r="N24" s="23"/>
      <c r="O24" s="23"/>
      <c r="P24" s="60">
        <f t="shared" si="2"/>
        <v>1110863.1499999999</v>
      </c>
    </row>
    <row r="25" spans="1:22" ht="16.2" thickBot="1" x14ac:dyDescent="0.4">
      <c r="A25" s="33"/>
      <c r="B25" s="34"/>
      <c r="C25" s="119"/>
      <c r="D25" s="119"/>
      <c r="E25" s="34"/>
      <c r="F25" s="34"/>
      <c r="G25" s="34"/>
      <c r="H25" s="34"/>
      <c r="I25" s="34"/>
      <c r="J25" s="34"/>
      <c r="K25" s="34"/>
      <c r="L25" s="35"/>
      <c r="M25" s="35"/>
      <c r="N25" s="23"/>
      <c r="O25" s="23"/>
      <c r="P25" s="39"/>
    </row>
    <row r="26" spans="1:22" x14ac:dyDescent="0.35">
      <c r="A26" s="107" t="s">
        <v>14</v>
      </c>
      <c r="B26" s="93"/>
      <c r="C26" s="120"/>
      <c r="D26" s="120"/>
      <c r="E26" s="93" t="s">
        <v>0</v>
      </c>
      <c r="F26" s="93"/>
      <c r="G26" s="93"/>
      <c r="H26" s="94"/>
      <c r="I26" s="111" t="s">
        <v>2</v>
      </c>
      <c r="J26" s="111" t="s">
        <v>1</v>
      </c>
      <c r="K26" s="15"/>
      <c r="L26" s="102" t="s">
        <v>12</v>
      </c>
      <c r="M26" s="102" t="s">
        <v>3</v>
      </c>
      <c r="N26" s="22"/>
      <c r="O26" s="22"/>
      <c r="V26" s="12"/>
    </row>
    <row r="27" spans="1:22" ht="31.2" x14ac:dyDescent="0.35">
      <c r="A27" s="108"/>
      <c r="B27" s="95" t="s">
        <v>4</v>
      </c>
      <c r="C27" s="121" t="s">
        <v>5</v>
      </c>
      <c r="D27" s="118" t="s">
        <v>6</v>
      </c>
      <c r="E27" s="95" t="s">
        <v>7</v>
      </c>
      <c r="F27" s="95" t="s">
        <v>8</v>
      </c>
      <c r="G27" s="95" t="s">
        <v>9</v>
      </c>
      <c r="H27" s="95" t="s">
        <v>23</v>
      </c>
      <c r="I27" s="112"/>
      <c r="J27" s="112"/>
      <c r="K27" s="5"/>
      <c r="L27" s="99"/>
      <c r="M27" s="99"/>
      <c r="N27" s="22"/>
      <c r="O27" s="22"/>
      <c r="P27" s="4"/>
      <c r="V27" s="12"/>
    </row>
    <row r="28" spans="1:22" ht="29.25" customHeight="1" x14ac:dyDescent="0.35">
      <c r="A28" s="11" t="s">
        <v>41</v>
      </c>
      <c r="B28" s="79"/>
      <c r="C28" s="122">
        <v>87233</v>
      </c>
      <c r="D28" s="88"/>
      <c r="E28" s="79"/>
      <c r="F28" s="79"/>
      <c r="G28" s="88"/>
      <c r="H28" s="79"/>
      <c r="I28" s="74"/>
      <c r="J28" s="74"/>
      <c r="K28" s="74"/>
      <c r="L28" s="47"/>
      <c r="M28" s="47"/>
      <c r="N28" s="24"/>
      <c r="O28" s="24"/>
      <c r="P28" s="4">
        <f>SUM(B28:M28)</f>
        <v>87233</v>
      </c>
      <c r="V28" s="12"/>
    </row>
    <row r="29" spans="1:22" ht="31.2" x14ac:dyDescent="0.35">
      <c r="A29" s="11" t="s">
        <v>21</v>
      </c>
      <c r="B29" s="79">
        <v>58960</v>
      </c>
      <c r="C29" s="79"/>
      <c r="D29" s="88"/>
      <c r="E29" s="79"/>
      <c r="F29" s="79"/>
      <c r="G29" s="88"/>
      <c r="H29" s="79"/>
      <c r="I29" s="74"/>
      <c r="J29" s="74"/>
      <c r="K29" s="74"/>
      <c r="L29" s="47"/>
      <c r="M29" s="47"/>
      <c r="N29" s="24"/>
      <c r="O29" s="24"/>
      <c r="P29" s="4">
        <f>SUM(B29:M29)</f>
        <v>58960</v>
      </c>
    </row>
    <row r="30" spans="1:22" ht="24.75" customHeight="1" x14ac:dyDescent="0.35">
      <c r="A30" s="11" t="s">
        <v>44</v>
      </c>
      <c r="B30" s="79"/>
      <c r="C30" s="79"/>
      <c r="D30" s="88">
        <v>37482</v>
      </c>
      <c r="E30" s="79"/>
      <c r="F30" s="79"/>
      <c r="G30" s="88"/>
      <c r="H30" s="79"/>
      <c r="I30" s="74"/>
      <c r="J30" s="74"/>
      <c r="K30" s="74"/>
      <c r="L30" s="47"/>
      <c r="M30" s="47"/>
      <c r="N30" s="24"/>
      <c r="O30" s="24"/>
      <c r="P30" s="4">
        <f>SUM(B30:M30)</f>
        <v>37482</v>
      </c>
    </row>
    <row r="31" spans="1:22" ht="25.5" customHeight="1" thickBot="1" x14ac:dyDescent="0.4">
      <c r="A31" s="11" t="s">
        <v>27</v>
      </c>
      <c r="B31" s="79"/>
      <c r="C31" s="79"/>
      <c r="D31" s="79"/>
      <c r="E31" s="79">
        <v>128768</v>
      </c>
      <c r="F31" s="79"/>
      <c r="G31" s="88"/>
      <c r="H31" s="79"/>
      <c r="I31" s="74"/>
      <c r="J31" s="74"/>
      <c r="K31" s="74"/>
      <c r="L31" s="47"/>
      <c r="M31" s="47"/>
      <c r="N31" s="24"/>
      <c r="O31" s="24"/>
      <c r="P31" s="4">
        <f>SUM(B31:M31)</f>
        <v>128768</v>
      </c>
    </row>
    <row r="32" spans="1:22" ht="16.2" thickBot="1" x14ac:dyDescent="0.4">
      <c r="A32" s="14"/>
      <c r="B32" s="87">
        <f t="shared" ref="B32:J32" si="4">SUM(B28:B31)</f>
        <v>58960</v>
      </c>
      <c r="C32" s="87">
        <f t="shared" si="4"/>
        <v>87233</v>
      </c>
      <c r="D32" s="87">
        <f t="shared" si="4"/>
        <v>37482</v>
      </c>
      <c r="E32" s="87">
        <f t="shared" si="4"/>
        <v>128768</v>
      </c>
      <c r="F32" s="87">
        <f t="shared" si="4"/>
        <v>0</v>
      </c>
      <c r="G32" s="87">
        <f t="shared" si="4"/>
        <v>0</v>
      </c>
      <c r="H32" s="87">
        <f t="shared" si="4"/>
        <v>0</v>
      </c>
      <c r="I32" s="44">
        <f t="shared" si="4"/>
        <v>0</v>
      </c>
      <c r="J32" s="44">
        <f t="shared" si="4"/>
        <v>0</v>
      </c>
      <c r="K32" s="44"/>
      <c r="L32" s="44">
        <f>SUM(L28:L31)</f>
        <v>0</v>
      </c>
      <c r="M32" s="44">
        <f>SUM(M28:M31)</f>
        <v>0</v>
      </c>
      <c r="N32" s="21"/>
      <c r="O32" s="21"/>
      <c r="P32" s="60">
        <f>SUM(B32:M32)</f>
        <v>312443</v>
      </c>
    </row>
    <row r="33" spans="1:16" ht="16.2" thickBot="1" x14ac:dyDescent="0.4">
      <c r="A33" s="36"/>
      <c r="B33" s="89"/>
      <c r="C33" s="89"/>
      <c r="D33" s="89"/>
      <c r="E33" s="89"/>
      <c r="F33" s="89"/>
      <c r="G33" s="89"/>
      <c r="H33" s="89"/>
      <c r="I33" s="48"/>
      <c r="J33" s="48"/>
      <c r="K33" s="48"/>
      <c r="L33" s="48"/>
      <c r="M33" s="49"/>
      <c r="N33" s="21"/>
      <c r="O33" s="21"/>
      <c r="P33" s="39"/>
    </row>
    <row r="34" spans="1:16" ht="31.2" x14ac:dyDescent="0.35">
      <c r="A34" s="15" t="s">
        <v>22</v>
      </c>
      <c r="B34" s="95" t="s">
        <v>4</v>
      </c>
      <c r="C34" s="95" t="s">
        <v>5</v>
      </c>
      <c r="D34" s="10" t="s">
        <v>6</v>
      </c>
      <c r="E34" s="95" t="s">
        <v>7</v>
      </c>
      <c r="F34" s="95" t="s">
        <v>8</v>
      </c>
      <c r="G34" s="95" t="s">
        <v>9</v>
      </c>
      <c r="H34" s="95" t="s">
        <v>23</v>
      </c>
      <c r="I34" s="77" t="s">
        <v>2</v>
      </c>
      <c r="J34" s="77" t="s">
        <v>1</v>
      </c>
      <c r="K34" s="64" t="s">
        <v>45</v>
      </c>
      <c r="L34" s="4"/>
      <c r="M34" s="78" t="s">
        <v>3</v>
      </c>
      <c r="P34" s="39"/>
    </row>
    <row r="35" spans="1:16" x14ac:dyDescent="0.35">
      <c r="A35" s="123" t="s">
        <v>15</v>
      </c>
      <c r="B35" s="79"/>
      <c r="C35" s="81"/>
      <c r="D35" s="81"/>
      <c r="E35" s="81"/>
      <c r="F35" s="81"/>
      <c r="G35" s="79">
        <v>25468.799999999999</v>
      </c>
      <c r="H35" s="81"/>
      <c r="I35" s="42"/>
      <c r="J35" s="42"/>
      <c r="K35" s="42"/>
      <c r="L35" s="4"/>
      <c r="M35" s="4"/>
      <c r="N35" s="2"/>
      <c r="O35" s="2"/>
      <c r="P35" s="39"/>
    </row>
    <row r="36" spans="1:16" ht="31.8" thickBot="1" x14ac:dyDescent="0.4">
      <c r="A36" s="124" t="s">
        <v>16</v>
      </c>
      <c r="B36" s="76"/>
      <c r="C36" s="76"/>
      <c r="D36" s="76"/>
      <c r="E36" s="76"/>
      <c r="F36" s="76"/>
      <c r="G36" s="90"/>
      <c r="H36" s="76">
        <v>14245.17</v>
      </c>
      <c r="I36" s="50"/>
      <c r="J36" s="50"/>
      <c r="K36" s="50"/>
      <c r="L36" s="51"/>
      <c r="M36" s="51"/>
      <c r="N36" s="24"/>
      <c r="O36" s="24"/>
      <c r="P36" s="39"/>
    </row>
    <row r="37" spans="1:16" ht="16.2" thickBot="1" x14ac:dyDescent="0.4">
      <c r="A37" s="125"/>
      <c r="B37" s="87">
        <f>SUM(B35:B36)</f>
        <v>0</v>
      </c>
      <c r="C37" s="87">
        <f t="shared" ref="C37:H37" si="5">SUM(C35:C36)</f>
        <v>0</v>
      </c>
      <c r="D37" s="87">
        <f t="shared" si="5"/>
        <v>0</v>
      </c>
      <c r="E37" s="87">
        <f t="shared" si="5"/>
        <v>0</v>
      </c>
      <c r="F37" s="87">
        <f t="shared" si="5"/>
        <v>0</v>
      </c>
      <c r="G37" s="87">
        <f t="shared" si="5"/>
        <v>25468.799999999999</v>
      </c>
      <c r="H37" s="87">
        <f t="shared" si="5"/>
        <v>14245.17</v>
      </c>
      <c r="I37" s="44">
        <f t="shared" ref="I37:M37" si="6">SUM(I36)</f>
        <v>0</v>
      </c>
      <c r="J37" s="44">
        <f t="shared" si="6"/>
        <v>0</v>
      </c>
      <c r="K37" s="44"/>
      <c r="L37" s="45">
        <f t="shared" si="6"/>
        <v>0</v>
      </c>
      <c r="M37" s="45">
        <f t="shared" si="6"/>
        <v>0</v>
      </c>
      <c r="N37" s="23"/>
      <c r="O37" s="23"/>
      <c r="P37" s="37"/>
    </row>
    <row r="38" spans="1:16" ht="16.2" thickBot="1" x14ac:dyDescent="0.4">
      <c r="A38" s="126"/>
      <c r="B38" s="89"/>
      <c r="C38" s="89"/>
      <c r="D38" s="89"/>
      <c r="E38" s="89"/>
      <c r="F38" s="89"/>
      <c r="G38" s="89"/>
      <c r="H38" s="89"/>
      <c r="I38" s="48"/>
      <c r="J38" s="48"/>
      <c r="K38" s="48"/>
      <c r="L38" s="52"/>
      <c r="M38" s="53"/>
      <c r="N38" s="23"/>
      <c r="O38" s="23"/>
      <c r="P38" s="39"/>
    </row>
    <row r="39" spans="1:16" ht="31.2" x14ac:dyDescent="0.35">
      <c r="A39" s="127" t="s">
        <v>19</v>
      </c>
      <c r="B39" s="121" t="s">
        <v>4</v>
      </c>
      <c r="C39" s="121" t="s">
        <v>5</v>
      </c>
      <c r="D39" s="118" t="s">
        <v>6</v>
      </c>
      <c r="E39" s="121" t="s">
        <v>7</v>
      </c>
      <c r="F39" s="121" t="s">
        <v>8</v>
      </c>
      <c r="G39" s="121" t="s">
        <v>9</v>
      </c>
      <c r="H39" s="95" t="s">
        <v>23</v>
      </c>
      <c r="I39" s="54"/>
      <c r="J39" s="54"/>
      <c r="K39" s="54"/>
      <c r="L39" s="55"/>
      <c r="M39" s="55"/>
      <c r="P39" s="39"/>
    </row>
    <row r="40" spans="1:16" x14ac:dyDescent="0.35">
      <c r="A40" s="128" t="s">
        <v>42</v>
      </c>
      <c r="B40" s="81"/>
      <c r="C40" s="81"/>
      <c r="D40" s="81"/>
      <c r="E40" s="81"/>
      <c r="F40" s="81"/>
      <c r="G40" s="81"/>
      <c r="H40" s="81"/>
      <c r="I40" s="42"/>
      <c r="J40" s="42"/>
      <c r="K40" s="42"/>
      <c r="L40" s="4"/>
      <c r="M40" s="4"/>
      <c r="P40" s="39"/>
    </row>
    <row r="41" spans="1:16" x14ac:dyDescent="0.35">
      <c r="A41" s="123" t="s">
        <v>51</v>
      </c>
      <c r="B41" s="79">
        <v>0</v>
      </c>
      <c r="C41" s="79">
        <v>9394</v>
      </c>
      <c r="D41" s="79">
        <v>3586</v>
      </c>
      <c r="E41" s="79">
        <v>13867</v>
      </c>
      <c r="F41" s="79">
        <v>0</v>
      </c>
      <c r="G41" s="79">
        <v>6367.2</v>
      </c>
      <c r="H41" s="79"/>
      <c r="I41" s="40"/>
      <c r="J41" s="40"/>
      <c r="K41" s="40"/>
      <c r="L41" s="41"/>
      <c r="M41" s="41"/>
      <c r="N41" s="20"/>
      <c r="O41" s="20"/>
      <c r="P41" s="39"/>
    </row>
    <row r="42" spans="1:16" ht="39.75" customHeight="1" thickBot="1" x14ac:dyDescent="0.4">
      <c r="A42" s="124" t="s">
        <v>43</v>
      </c>
      <c r="B42" s="91">
        <v>10646</v>
      </c>
      <c r="C42" s="91">
        <v>17447</v>
      </c>
      <c r="D42" s="91">
        <v>6660</v>
      </c>
      <c r="E42" s="91">
        <v>25753</v>
      </c>
      <c r="F42" s="91">
        <v>4341</v>
      </c>
      <c r="G42" s="91">
        <v>59124</v>
      </c>
      <c r="H42" s="92">
        <v>148330</v>
      </c>
      <c r="I42" s="56">
        <v>11224.15</v>
      </c>
      <c r="J42" s="56">
        <v>89058.22</v>
      </c>
      <c r="K42" s="56"/>
      <c r="L42" s="57"/>
      <c r="M42" s="57">
        <v>37399.449999999997</v>
      </c>
      <c r="N42" s="20"/>
      <c r="O42" s="20"/>
      <c r="P42" s="39"/>
    </row>
    <row r="43" spans="1:16" x14ac:dyDescent="0.35">
      <c r="A43" s="16" t="s">
        <v>18</v>
      </c>
      <c r="B43" s="58"/>
      <c r="C43" s="58"/>
      <c r="D43" s="58"/>
      <c r="E43" s="58"/>
      <c r="F43" s="58"/>
      <c r="G43" s="58"/>
      <c r="H43" s="58">
        <f>SUM(B42:H42)</f>
        <v>272301</v>
      </c>
      <c r="I43" s="58">
        <f>SUM(I40:I42)</f>
        <v>11224.15</v>
      </c>
      <c r="J43" s="58">
        <f t="shared" ref="J43:L43" si="7">SUM(J40:J42)</f>
        <v>89058.22</v>
      </c>
      <c r="K43" s="58">
        <f t="shared" si="7"/>
        <v>0</v>
      </c>
      <c r="L43" s="58">
        <f t="shared" si="7"/>
        <v>0</v>
      </c>
      <c r="M43" s="59">
        <f>M42</f>
        <v>37399.449999999997</v>
      </c>
      <c r="N43" s="23"/>
      <c r="O43" s="23"/>
      <c r="P43" s="37"/>
    </row>
    <row r="44" spans="1:16" x14ac:dyDescent="0.35">
      <c r="A44" s="18"/>
      <c r="G44" s="96"/>
      <c r="H44" s="97"/>
      <c r="I44" s="17"/>
      <c r="P44" s="39"/>
    </row>
  </sheetData>
  <mergeCells count="19">
    <mergeCell ref="I1:I2"/>
    <mergeCell ref="J1:J2"/>
    <mergeCell ref="M1:M2"/>
    <mergeCell ref="B10:H10"/>
    <mergeCell ref="L10:L11"/>
    <mergeCell ref="M10:M11"/>
    <mergeCell ref="K1:K2"/>
    <mergeCell ref="A10:A11"/>
    <mergeCell ref="A26:A27"/>
    <mergeCell ref="I10:I11"/>
    <mergeCell ref="J10:J11"/>
    <mergeCell ref="I26:I27"/>
    <mergeCell ref="J26:J27"/>
    <mergeCell ref="N1:N2"/>
    <mergeCell ref="P1:P2"/>
    <mergeCell ref="L1:L2"/>
    <mergeCell ref="L26:L27"/>
    <mergeCell ref="M26:M27"/>
    <mergeCell ref="O1:O2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Harlee Hopkins</dc:creator>
  <cp:lastModifiedBy>Margaret Castle</cp:lastModifiedBy>
  <cp:lastPrinted>2022-01-20T22:26:58Z</cp:lastPrinted>
  <dcterms:created xsi:type="dcterms:W3CDTF">2021-12-20T17:47:45Z</dcterms:created>
  <dcterms:modified xsi:type="dcterms:W3CDTF">2024-02-29T20:07:29Z</dcterms:modified>
</cp:coreProperties>
</file>